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<sst xmlns="http://schemas.openxmlformats.org/spreadsheetml/2006/main" count="84" uniqueCount="33">
  <si>
    <t>"</t>
  </si>
  <si>
    <t>BUILDER:</t>
  </si>
  <si>
    <t>ADDRESS:</t>
  </si>
  <si>
    <t>FENESTRATION SCHEDULE</t>
  </si>
  <si>
    <t>KEY</t>
  </si>
  <si>
    <t>#</t>
  </si>
  <si>
    <t>SIZE</t>
  </si>
  <si>
    <t>X</t>
  </si>
  <si>
    <t>FT</t>
  </si>
  <si>
    <t>FRAME MATERIAL &amp; TYPE</t>
  </si>
  <si>
    <t>SQ FT</t>
  </si>
  <si>
    <t>WINDOWS</t>
  </si>
  <si>
    <t>DOORS</t>
  </si>
  <si>
    <t>MECcheck  ANALYSIS</t>
  </si>
  <si>
    <t>PERIMETER WALL AREA</t>
  </si>
  <si>
    <t>=1st FLOOR</t>
  </si>
  <si>
    <t>=3rd FLOOR</t>
  </si>
  <si>
    <t>= TOTAL FENESTRATION AREA</t>
  </si>
  <si>
    <t>x</t>
  </si>
  <si>
    <t>TOTAL</t>
  </si>
  <si>
    <t>SHGC</t>
  </si>
  <si>
    <t>SQ FT-TOTAL WALL AREA</t>
  </si>
  <si>
    <t>PLAN#</t>
  </si>
  <si>
    <t>NA</t>
  </si>
  <si>
    <t>=2nd FLOOR</t>
  </si>
  <si>
    <r>
      <t xml:space="preserve">% </t>
    </r>
    <r>
      <rPr>
        <sz val="10"/>
        <rFont val="Arial"/>
        <family val="0"/>
      </rPr>
      <t>GLAZING/WALLS</t>
    </r>
  </si>
  <si>
    <t>U
FACTOR</t>
  </si>
  <si>
    <t>HALF
RND</t>
  </si>
  <si>
    <r>
      <t>HALF-ROUND</t>
    </r>
    <r>
      <rPr>
        <sz val="9"/>
        <rFont val="Arial"/>
        <family val="2"/>
      </rPr>
      <t>-METAL FRAME, DBLE PANE With LOW-E</t>
    </r>
  </si>
  <si>
    <t>eg--METAL FRAME, DOUBLE PANE WITH LOW-E</t>
  </si>
  <si>
    <t>eg--Glazing-- French doors- metal clad--wood frame</t>
  </si>
  <si>
    <t>eg--Metal clad--solid core--wood frame</t>
  </si>
  <si>
    <t>eg.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</si>
</sst>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#\ ?/2"/>
    <numFmt numFmtId="166" formatCode="0.0000"/>
    <numFmt numFmtId="167" formatCode="0.0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 applyProtection="1">
      <alignment/>
      <protection hidden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 applyProtection="1">
      <alignment/>
      <protection locked="0"/>
    </xf>
    <xf numFmtId="1" fontId="0" fillId="0" borderId="5" xfId="0" applyNumberFormat="1" applyFont="1" applyBorder="1" applyAlignment="1" applyProtection="1">
      <alignment horizontal="center"/>
      <protection hidden="1"/>
    </xf>
    <xf numFmtId="0" fontId="0" fillId="0" borderId="5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hidden="1"/>
    </xf>
    <xf numFmtId="1" fontId="0" fillId="0" borderId="7" xfId="0" applyNumberFormat="1" applyFont="1" applyBorder="1" applyAlignment="1" applyProtection="1">
      <alignment horizontal="center"/>
      <protection hidden="1"/>
    </xf>
    <xf numFmtId="1" fontId="0" fillId="0" borderId="0" xfId="0" applyNumberFormat="1" applyFont="1" applyAlignment="1">
      <alignment/>
    </xf>
    <xf numFmtId="0" fontId="0" fillId="0" borderId="8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" fontId="0" fillId="0" borderId="7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2" fontId="0" fillId="0" borderId="7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0" fontId="0" fillId="0" borderId="2" xfId="0" applyFont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1" fontId="0" fillId="0" borderId="7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0" fillId="0" borderId="7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44" fontId="0" fillId="0" borderId="7" xfId="0" applyNumberFormat="1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/>
    </xf>
    <xf numFmtId="1" fontId="0" fillId="0" borderId="9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10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2">
      <selection activeCell="B2" sqref="B2:P2"/>
    </sheetView>
  </sheetViews>
  <sheetFormatPr defaultColWidth="9.140625" defaultRowHeight="12.75"/>
  <cols>
    <col min="1" max="1" width="3.00390625" style="6" customWidth="1"/>
    <col min="2" max="2" width="4.8515625" style="6" customWidth="1"/>
    <col min="3" max="3" width="3.57421875" style="6" customWidth="1"/>
    <col min="4" max="4" width="3.421875" style="6" customWidth="1"/>
    <col min="5" max="5" width="3.00390625" style="6" customWidth="1"/>
    <col min="6" max="6" width="2.421875" style="6" customWidth="1"/>
    <col min="7" max="7" width="3.421875" style="6" customWidth="1"/>
    <col min="8" max="8" width="3.140625" style="6" customWidth="1"/>
    <col min="9" max="9" width="8.28125" style="6" customWidth="1"/>
    <col min="10" max="10" width="3.57421875" style="6" customWidth="1"/>
    <col min="11" max="13" width="9.140625" style="6" customWidth="1"/>
    <col min="14" max="14" width="18.140625" style="6" customWidth="1"/>
    <col min="15" max="15" width="8.8515625" style="6" customWidth="1"/>
    <col min="16" max="16" width="6.00390625" style="6" customWidth="1"/>
    <col min="17" max="16384" width="9.140625" style="6" customWidth="1"/>
  </cols>
  <sheetData>
    <row r="1" spans="1:16" ht="12.75">
      <c r="A1" s="5"/>
      <c r="B1" s="64" t="s">
        <v>13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12.75">
      <c r="B2" s="64" t="s">
        <v>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6" ht="17.25" customHeight="1" thickBot="1">
      <c r="B3" s="91" t="s">
        <v>1</v>
      </c>
      <c r="C3" s="91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ht="7.5" customHeight="1">
      <c r="B4" s="66"/>
      <c r="C4" s="66"/>
      <c r="D4" s="66"/>
      <c r="E4" s="7"/>
      <c r="F4" s="7"/>
      <c r="G4" s="7"/>
      <c r="H4" s="7"/>
      <c r="I4" s="7"/>
      <c r="J4" s="7"/>
      <c r="K4" s="7"/>
      <c r="L4" s="7"/>
      <c r="M4" s="7"/>
      <c r="N4" s="8" t="str">
        <f>IF(L2="x",#REF!*0.1," ")</f>
        <v> </v>
      </c>
      <c r="O4" s="7"/>
      <c r="P4" s="7"/>
    </row>
    <row r="5" spans="2:16" ht="13.5" thickBot="1">
      <c r="B5" s="66" t="s">
        <v>2</v>
      </c>
      <c r="C5" s="66"/>
      <c r="D5" s="66"/>
      <c r="E5" s="93"/>
      <c r="F5" s="93"/>
      <c r="G5" s="93"/>
      <c r="H5" s="93"/>
      <c r="I5" s="93"/>
      <c r="J5" s="93"/>
      <c r="K5" s="93"/>
      <c r="L5" s="93"/>
      <c r="M5" s="1" t="s">
        <v>22</v>
      </c>
      <c r="N5" s="93"/>
      <c r="O5" s="93"/>
      <c r="P5" s="93"/>
    </row>
    <row r="6" spans="2:16" ht="6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4.25" customHeight="1">
      <c r="A7" s="9"/>
      <c r="B7" s="70" t="s">
        <v>11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</row>
    <row r="8" spans="1:16" ht="11.25" customHeight="1">
      <c r="A8" s="10"/>
      <c r="B8" s="98" t="s">
        <v>4</v>
      </c>
      <c r="C8" s="88" t="s">
        <v>5</v>
      </c>
      <c r="D8" s="67" t="s">
        <v>6</v>
      </c>
      <c r="E8" s="96"/>
      <c r="F8" s="96"/>
      <c r="G8" s="96"/>
      <c r="H8" s="97"/>
      <c r="I8" s="65" t="s">
        <v>10</v>
      </c>
      <c r="J8" s="75" t="s">
        <v>9</v>
      </c>
      <c r="K8" s="76"/>
      <c r="L8" s="76"/>
      <c r="M8" s="76"/>
      <c r="N8" s="76"/>
      <c r="O8" s="65" t="s">
        <v>26</v>
      </c>
      <c r="P8" s="88" t="s">
        <v>20</v>
      </c>
    </row>
    <row r="9" spans="1:16" ht="10.5" customHeight="1">
      <c r="A9" s="11"/>
      <c r="B9" s="99"/>
      <c r="C9" s="89"/>
      <c r="D9" s="55" t="s">
        <v>8</v>
      </c>
      <c r="E9" s="55" t="s">
        <v>0</v>
      </c>
      <c r="F9" s="56" t="s">
        <v>7</v>
      </c>
      <c r="G9" s="55" t="s">
        <v>8</v>
      </c>
      <c r="H9" s="55" t="s">
        <v>0</v>
      </c>
      <c r="I9" s="111"/>
      <c r="J9" s="78"/>
      <c r="K9" s="79"/>
      <c r="L9" s="79"/>
      <c r="M9" s="79"/>
      <c r="N9" s="79"/>
      <c r="O9" s="89"/>
      <c r="P9" s="89"/>
    </row>
    <row r="10" spans="1:16" ht="14.25">
      <c r="A10" s="11">
        <v>1</v>
      </c>
      <c r="B10" s="18" t="s">
        <v>32</v>
      </c>
      <c r="C10" s="13"/>
      <c r="D10" s="18">
        <v>4</v>
      </c>
      <c r="E10" s="36">
        <v>8</v>
      </c>
      <c r="F10" s="40" t="s">
        <v>7</v>
      </c>
      <c r="G10" s="18">
        <v>7</v>
      </c>
      <c r="H10" s="36">
        <v>9</v>
      </c>
      <c r="I10" s="14">
        <f aca="true" t="shared" si="0" ref="I10:I16">IF((D10+(E10/12))*(G10+(H10/12))&gt;0,SUM(D10+(E10/12))*(G10+(H10/12))," ")</f>
        <v>36.16666666666667</v>
      </c>
      <c r="J10" s="83" t="s">
        <v>29</v>
      </c>
      <c r="K10" s="84"/>
      <c r="L10" s="84"/>
      <c r="M10" s="84"/>
      <c r="N10" s="85"/>
      <c r="O10" s="59">
        <v>0.65</v>
      </c>
      <c r="P10" s="60">
        <v>0.4</v>
      </c>
    </row>
    <row r="11" spans="1:16" ht="14.25">
      <c r="A11" s="15">
        <v>2</v>
      </c>
      <c r="B11" s="18"/>
      <c r="C11" s="13"/>
      <c r="D11" s="18"/>
      <c r="E11" s="36"/>
      <c r="F11" s="40" t="s">
        <v>7</v>
      </c>
      <c r="G11" s="18"/>
      <c r="H11" s="36"/>
      <c r="I11" s="14" t="str">
        <f t="shared" si="0"/>
        <v> </v>
      </c>
      <c r="J11" s="83"/>
      <c r="K11" s="84"/>
      <c r="L11" s="84"/>
      <c r="M11" s="84"/>
      <c r="N11" s="85"/>
      <c r="O11" s="59"/>
      <c r="P11" s="60"/>
    </row>
    <row r="12" spans="1:16" ht="14.25">
      <c r="A12" s="15">
        <v>3</v>
      </c>
      <c r="B12" s="18"/>
      <c r="C12" s="13"/>
      <c r="D12" s="18"/>
      <c r="E12" s="36"/>
      <c r="F12" s="40" t="s">
        <v>7</v>
      </c>
      <c r="G12" s="18"/>
      <c r="H12" s="36"/>
      <c r="I12" s="14" t="str">
        <f t="shared" si="0"/>
        <v> </v>
      </c>
      <c r="J12" s="83"/>
      <c r="K12" s="84"/>
      <c r="L12" s="84"/>
      <c r="M12" s="84"/>
      <c r="N12" s="85"/>
      <c r="O12" s="59"/>
      <c r="P12" s="60"/>
    </row>
    <row r="13" spans="1:16" ht="14.25">
      <c r="A13" s="15">
        <v>4</v>
      </c>
      <c r="B13" s="18"/>
      <c r="C13" s="13"/>
      <c r="D13" s="18"/>
      <c r="E13" s="36"/>
      <c r="F13" s="40" t="s">
        <v>7</v>
      </c>
      <c r="G13" s="18"/>
      <c r="H13" s="36"/>
      <c r="I13" s="14" t="str">
        <f t="shared" si="0"/>
        <v> </v>
      </c>
      <c r="J13" s="83"/>
      <c r="K13" s="84"/>
      <c r="L13" s="84"/>
      <c r="M13" s="84"/>
      <c r="N13" s="85"/>
      <c r="O13" s="59"/>
      <c r="P13" s="60"/>
    </row>
    <row r="14" spans="1:16" ht="14.25">
      <c r="A14" s="15">
        <v>5</v>
      </c>
      <c r="B14" s="18"/>
      <c r="C14" s="13"/>
      <c r="D14" s="18"/>
      <c r="E14" s="36"/>
      <c r="F14" s="40" t="s">
        <v>7</v>
      </c>
      <c r="G14" s="18"/>
      <c r="H14" s="36"/>
      <c r="I14" s="14" t="str">
        <f t="shared" si="0"/>
        <v> </v>
      </c>
      <c r="J14" s="83"/>
      <c r="K14" s="84"/>
      <c r="L14" s="84"/>
      <c r="M14" s="84"/>
      <c r="N14" s="85"/>
      <c r="O14" s="59"/>
      <c r="P14" s="59"/>
    </row>
    <row r="15" spans="1:16" ht="14.25">
      <c r="A15" s="15">
        <v>6</v>
      </c>
      <c r="B15" s="18"/>
      <c r="C15" s="13"/>
      <c r="D15" s="18"/>
      <c r="E15" s="36"/>
      <c r="F15" s="40" t="s">
        <v>7</v>
      </c>
      <c r="G15" s="18"/>
      <c r="H15" s="36"/>
      <c r="I15" s="14" t="str">
        <f t="shared" si="0"/>
        <v> </v>
      </c>
      <c r="J15" s="83"/>
      <c r="K15" s="84"/>
      <c r="L15" s="84"/>
      <c r="M15" s="84"/>
      <c r="N15" s="85"/>
      <c r="O15" s="59"/>
      <c r="P15" s="60"/>
    </row>
    <row r="16" spans="1:19" ht="14.25">
      <c r="A16" s="15">
        <v>7</v>
      </c>
      <c r="B16" s="18"/>
      <c r="C16" s="13"/>
      <c r="D16" s="18"/>
      <c r="E16" s="36"/>
      <c r="F16" s="40" t="s">
        <v>7</v>
      </c>
      <c r="G16" s="18"/>
      <c r="H16" s="36"/>
      <c r="I16" s="14" t="str">
        <f t="shared" si="0"/>
        <v> </v>
      </c>
      <c r="J16" s="83"/>
      <c r="K16" s="84"/>
      <c r="L16" s="84"/>
      <c r="M16" s="84"/>
      <c r="N16" s="85"/>
      <c r="O16" s="59"/>
      <c r="P16" s="60"/>
      <c r="S16" s="16"/>
    </row>
    <row r="17" spans="1:19" ht="14.25">
      <c r="A17" s="15">
        <v>8</v>
      </c>
      <c r="B17" s="18"/>
      <c r="C17" s="13"/>
      <c r="D17" s="18"/>
      <c r="E17" s="36"/>
      <c r="F17" s="40" t="s">
        <v>7</v>
      </c>
      <c r="G17" s="18"/>
      <c r="H17" s="36"/>
      <c r="I17" s="14" t="str">
        <f>IF((D17+(E17/12))*(G17+(H17/12))&gt;0,SUM(D17+(E17/12))*(G17+(H17/12))," ")</f>
        <v> </v>
      </c>
      <c r="J17" s="83"/>
      <c r="K17" s="84"/>
      <c r="L17" s="84"/>
      <c r="M17" s="84"/>
      <c r="N17" s="85"/>
      <c r="O17" s="59"/>
      <c r="P17" s="60"/>
      <c r="S17" s="16"/>
    </row>
    <row r="18" spans="1:19" ht="14.25">
      <c r="A18" s="15">
        <v>9</v>
      </c>
      <c r="B18" s="18"/>
      <c r="C18" s="13"/>
      <c r="D18" s="18"/>
      <c r="E18" s="36"/>
      <c r="F18" s="40" t="s">
        <v>7</v>
      </c>
      <c r="G18" s="18"/>
      <c r="H18" s="36"/>
      <c r="I18" s="14" t="str">
        <f aca="true" t="shared" si="1" ref="I18:I36">IF((D18+(E18/12))*(G18+(H18/12))&gt;0,SUM(D18+(E18/12))*(G18+(H18/12))," ")</f>
        <v> </v>
      </c>
      <c r="J18" s="83"/>
      <c r="K18" s="84"/>
      <c r="L18" s="84"/>
      <c r="M18" s="84"/>
      <c r="N18" s="85"/>
      <c r="O18" s="59"/>
      <c r="P18" s="60"/>
      <c r="S18" s="16"/>
    </row>
    <row r="19" spans="1:19" ht="14.25">
      <c r="A19" s="15">
        <v>10</v>
      </c>
      <c r="B19" s="18"/>
      <c r="C19" s="13"/>
      <c r="D19" s="18"/>
      <c r="E19" s="36"/>
      <c r="F19" s="40" t="s">
        <v>7</v>
      </c>
      <c r="G19" s="18"/>
      <c r="H19" s="36"/>
      <c r="I19" s="14" t="str">
        <f t="shared" si="1"/>
        <v> </v>
      </c>
      <c r="J19" s="83"/>
      <c r="K19" s="84"/>
      <c r="L19" s="84"/>
      <c r="M19" s="84"/>
      <c r="N19" s="85"/>
      <c r="O19" s="59"/>
      <c r="P19" s="60"/>
      <c r="S19" s="16"/>
    </row>
    <row r="20" spans="1:19" ht="14.25">
      <c r="A20" s="15">
        <v>11</v>
      </c>
      <c r="B20" s="18"/>
      <c r="C20" s="13"/>
      <c r="D20" s="18"/>
      <c r="E20" s="36"/>
      <c r="F20" s="40" t="s">
        <v>7</v>
      </c>
      <c r="G20" s="18"/>
      <c r="H20" s="36"/>
      <c r="I20" s="14" t="str">
        <f t="shared" si="1"/>
        <v> </v>
      </c>
      <c r="J20" s="83"/>
      <c r="K20" s="84"/>
      <c r="L20" s="84"/>
      <c r="M20" s="84"/>
      <c r="N20" s="85"/>
      <c r="O20" s="59"/>
      <c r="P20" s="60"/>
      <c r="S20" s="16"/>
    </row>
    <row r="21" spans="1:19" ht="14.25">
      <c r="A21" s="15">
        <v>12</v>
      </c>
      <c r="B21" s="18"/>
      <c r="C21" s="13"/>
      <c r="D21" s="18"/>
      <c r="E21" s="36"/>
      <c r="F21" s="40" t="s">
        <v>7</v>
      </c>
      <c r="G21" s="18"/>
      <c r="H21" s="36"/>
      <c r="I21" s="14" t="str">
        <f t="shared" si="1"/>
        <v> </v>
      </c>
      <c r="J21" s="83"/>
      <c r="K21" s="84"/>
      <c r="L21" s="84"/>
      <c r="M21" s="84"/>
      <c r="N21" s="85"/>
      <c r="O21" s="59"/>
      <c r="P21" s="60"/>
      <c r="S21" s="16"/>
    </row>
    <row r="22" spans="1:19" ht="14.25">
      <c r="A22" s="15">
        <v>13</v>
      </c>
      <c r="B22" s="18"/>
      <c r="C22" s="13"/>
      <c r="D22" s="18"/>
      <c r="E22" s="36"/>
      <c r="F22" s="40" t="s">
        <v>7</v>
      </c>
      <c r="G22" s="18"/>
      <c r="H22" s="36"/>
      <c r="I22" s="14" t="str">
        <f t="shared" si="1"/>
        <v> </v>
      </c>
      <c r="J22" s="83"/>
      <c r="K22" s="84"/>
      <c r="L22" s="84"/>
      <c r="M22" s="84"/>
      <c r="N22" s="85"/>
      <c r="O22" s="59"/>
      <c r="P22" s="60"/>
      <c r="S22" s="16"/>
    </row>
    <row r="23" spans="1:19" ht="14.25">
      <c r="A23" s="15">
        <v>14</v>
      </c>
      <c r="B23" s="18"/>
      <c r="C23" s="13"/>
      <c r="D23" s="18"/>
      <c r="E23" s="36"/>
      <c r="F23" s="40" t="s">
        <v>7</v>
      </c>
      <c r="G23" s="18"/>
      <c r="H23" s="36"/>
      <c r="I23" s="14" t="str">
        <f t="shared" si="1"/>
        <v> </v>
      </c>
      <c r="J23" s="83"/>
      <c r="K23" s="84"/>
      <c r="L23" s="84"/>
      <c r="M23" s="84"/>
      <c r="N23" s="85"/>
      <c r="O23" s="59"/>
      <c r="P23" s="61"/>
      <c r="Q23" s="7"/>
      <c r="R23" s="7"/>
      <c r="S23" s="16"/>
    </row>
    <row r="24" spans="1:19" ht="14.25">
      <c r="A24" s="15">
        <v>15</v>
      </c>
      <c r="B24" s="18"/>
      <c r="C24" s="13"/>
      <c r="D24" s="18"/>
      <c r="E24" s="36"/>
      <c r="F24" s="40" t="s">
        <v>7</v>
      </c>
      <c r="G24" s="18"/>
      <c r="H24" s="36"/>
      <c r="I24" s="14" t="str">
        <f t="shared" si="1"/>
        <v> </v>
      </c>
      <c r="J24" s="83"/>
      <c r="K24" s="84"/>
      <c r="L24" s="84"/>
      <c r="M24" s="84"/>
      <c r="N24" s="85"/>
      <c r="O24" s="59"/>
      <c r="P24" s="60"/>
      <c r="S24" s="16"/>
    </row>
    <row r="25" spans="1:19" ht="14.25">
      <c r="A25" s="15">
        <v>16</v>
      </c>
      <c r="B25" s="18"/>
      <c r="C25" s="13"/>
      <c r="D25" s="18"/>
      <c r="E25" s="36"/>
      <c r="F25" s="40" t="s">
        <v>7</v>
      </c>
      <c r="G25" s="18"/>
      <c r="H25" s="36"/>
      <c r="I25" s="14" t="str">
        <f t="shared" si="1"/>
        <v> </v>
      </c>
      <c r="J25" s="83"/>
      <c r="K25" s="84"/>
      <c r="L25" s="84"/>
      <c r="M25" s="84"/>
      <c r="N25" s="85"/>
      <c r="O25" s="59"/>
      <c r="P25" s="60"/>
      <c r="S25" s="16"/>
    </row>
    <row r="26" spans="1:19" ht="14.25">
      <c r="A26" s="15">
        <v>17</v>
      </c>
      <c r="B26" s="18"/>
      <c r="C26" s="13"/>
      <c r="D26" s="18"/>
      <c r="E26" s="36"/>
      <c r="F26" s="40" t="s">
        <v>7</v>
      </c>
      <c r="G26" s="18"/>
      <c r="H26" s="36"/>
      <c r="I26" s="14" t="str">
        <f t="shared" si="1"/>
        <v> </v>
      </c>
      <c r="J26" s="83"/>
      <c r="K26" s="84"/>
      <c r="L26" s="84"/>
      <c r="M26" s="84"/>
      <c r="N26" s="85"/>
      <c r="O26" s="59"/>
      <c r="P26" s="60"/>
      <c r="R26" s="7"/>
      <c r="S26" s="16"/>
    </row>
    <row r="27" spans="1:19" ht="14.25">
      <c r="A27" s="15">
        <v>18</v>
      </c>
      <c r="B27" s="18"/>
      <c r="C27" s="13"/>
      <c r="D27" s="18"/>
      <c r="E27" s="36"/>
      <c r="F27" s="40" t="s">
        <v>7</v>
      </c>
      <c r="G27" s="18"/>
      <c r="H27" s="36"/>
      <c r="I27" s="14" t="str">
        <f t="shared" si="1"/>
        <v> </v>
      </c>
      <c r="J27" s="83"/>
      <c r="K27" s="84"/>
      <c r="L27" s="84"/>
      <c r="M27" s="84"/>
      <c r="N27" s="85"/>
      <c r="O27" s="59"/>
      <c r="P27" s="60"/>
      <c r="S27" s="44"/>
    </row>
    <row r="28" spans="1:19" ht="14.25">
      <c r="A28" s="15">
        <v>19</v>
      </c>
      <c r="B28" s="18"/>
      <c r="C28" s="13"/>
      <c r="D28" s="18"/>
      <c r="E28" s="36"/>
      <c r="F28" s="40" t="s">
        <v>7</v>
      </c>
      <c r="G28" s="18"/>
      <c r="H28" s="36"/>
      <c r="I28" s="14" t="str">
        <f t="shared" si="1"/>
        <v> </v>
      </c>
      <c r="J28" s="83"/>
      <c r="K28" s="84"/>
      <c r="L28" s="84"/>
      <c r="M28" s="84"/>
      <c r="N28" s="85"/>
      <c r="O28" s="59"/>
      <c r="P28" s="60"/>
      <c r="S28" s="16"/>
    </row>
    <row r="29" spans="1:19" ht="14.25">
      <c r="A29" s="15">
        <v>20</v>
      </c>
      <c r="B29" s="18"/>
      <c r="C29" s="13"/>
      <c r="D29" s="18"/>
      <c r="E29" s="36"/>
      <c r="F29" s="40" t="s">
        <v>7</v>
      </c>
      <c r="G29" s="18"/>
      <c r="H29" s="36"/>
      <c r="I29" s="14" t="str">
        <f t="shared" si="1"/>
        <v> </v>
      </c>
      <c r="J29" s="83"/>
      <c r="K29" s="84"/>
      <c r="L29" s="84"/>
      <c r="M29" s="84"/>
      <c r="N29" s="85"/>
      <c r="O29" s="59"/>
      <c r="P29" s="60"/>
      <c r="S29" s="16"/>
    </row>
    <row r="30" spans="1:19" ht="14.25">
      <c r="A30" s="15">
        <v>21</v>
      </c>
      <c r="B30" s="18"/>
      <c r="C30" s="13"/>
      <c r="D30" s="18"/>
      <c r="E30" s="36"/>
      <c r="F30" s="40" t="s">
        <v>7</v>
      </c>
      <c r="G30" s="18"/>
      <c r="H30" s="36"/>
      <c r="I30" s="14" t="str">
        <f t="shared" si="1"/>
        <v> </v>
      </c>
      <c r="J30" s="83"/>
      <c r="K30" s="84"/>
      <c r="L30" s="84"/>
      <c r="M30" s="84"/>
      <c r="N30" s="85"/>
      <c r="O30" s="59"/>
      <c r="P30" s="60"/>
      <c r="S30" s="16"/>
    </row>
    <row r="31" spans="1:19" ht="14.25">
      <c r="A31" s="15">
        <v>22</v>
      </c>
      <c r="B31" s="18"/>
      <c r="C31" s="13"/>
      <c r="D31" s="18"/>
      <c r="E31" s="36"/>
      <c r="F31" s="40" t="s">
        <v>7</v>
      </c>
      <c r="G31" s="18"/>
      <c r="H31" s="36"/>
      <c r="I31" s="14" t="str">
        <f t="shared" si="1"/>
        <v> </v>
      </c>
      <c r="J31" s="83"/>
      <c r="K31" s="84"/>
      <c r="L31" s="84"/>
      <c r="M31" s="84"/>
      <c r="N31" s="85"/>
      <c r="O31" s="59"/>
      <c r="P31" s="60"/>
      <c r="S31" s="16"/>
    </row>
    <row r="32" spans="1:19" ht="14.25">
      <c r="A32" s="15">
        <v>23</v>
      </c>
      <c r="B32" s="18"/>
      <c r="C32" s="13"/>
      <c r="D32" s="18"/>
      <c r="E32" s="36"/>
      <c r="F32" s="40" t="s">
        <v>7</v>
      </c>
      <c r="G32" s="45"/>
      <c r="H32" s="36"/>
      <c r="I32" s="14" t="str">
        <f t="shared" si="1"/>
        <v> </v>
      </c>
      <c r="J32" s="83"/>
      <c r="K32" s="84"/>
      <c r="L32" s="84"/>
      <c r="M32" s="84"/>
      <c r="N32" s="85"/>
      <c r="O32" s="59"/>
      <c r="P32" s="60"/>
      <c r="S32" s="16"/>
    </row>
    <row r="33" spans="1:19" ht="14.25">
      <c r="A33" s="15">
        <v>24</v>
      </c>
      <c r="B33" s="18"/>
      <c r="C33" s="13"/>
      <c r="D33" s="18"/>
      <c r="E33" s="36"/>
      <c r="F33" s="40" t="s">
        <v>7</v>
      </c>
      <c r="G33" s="45"/>
      <c r="H33" s="36"/>
      <c r="I33" s="14" t="str">
        <f t="shared" si="1"/>
        <v> </v>
      </c>
      <c r="J33" s="83"/>
      <c r="K33" s="84"/>
      <c r="L33" s="84"/>
      <c r="M33" s="84"/>
      <c r="N33" s="85"/>
      <c r="O33" s="59"/>
      <c r="P33" s="60"/>
      <c r="S33" s="16"/>
    </row>
    <row r="34" spans="1:19" ht="14.25">
      <c r="A34" s="15">
        <v>25</v>
      </c>
      <c r="B34" s="18"/>
      <c r="C34" s="13"/>
      <c r="D34" s="18"/>
      <c r="E34" s="36"/>
      <c r="F34" s="40" t="s">
        <v>7</v>
      </c>
      <c r="G34" s="54"/>
      <c r="H34" s="57"/>
      <c r="I34" s="14" t="str">
        <f t="shared" si="1"/>
        <v> </v>
      </c>
      <c r="J34" s="83"/>
      <c r="K34" s="84"/>
      <c r="L34" s="84"/>
      <c r="M34" s="84"/>
      <c r="N34" s="85"/>
      <c r="O34" s="59"/>
      <c r="P34" s="60"/>
      <c r="S34" s="16"/>
    </row>
    <row r="35" spans="1:19" ht="14.25">
      <c r="A35" s="15">
        <v>26</v>
      </c>
      <c r="B35" s="18"/>
      <c r="C35" s="13"/>
      <c r="D35" s="18">
        <v>6</v>
      </c>
      <c r="E35" s="36">
        <v>0</v>
      </c>
      <c r="F35" s="40" t="s">
        <v>7</v>
      </c>
      <c r="G35" s="54">
        <v>6</v>
      </c>
      <c r="H35" s="57">
        <v>8</v>
      </c>
      <c r="I35" s="14">
        <f t="shared" si="1"/>
        <v>40</v>
      </c>
      <c r="J35" s="72" t="s">
        <v>30</v>
      </c>
      <c r="K35" s="73"/>
      <c r="L35" s="73"/>
      <c r="M35" s="73"/>
      <c r="N35" s="74"/>
      <c r="O35" s="18">
        <v>0.65</v>
      </c>
      <c r="P35" s="59">
        <v>0.4</v>
      </c>
      <c r="S35" s="16"/>
    </row>
    <row r="36" spans="1:19" ht="14.25">
      <c r="A36" s="15">
        <v>27</v>
      </c>
      <c r="B36" s="18"/>
      <c r="C36" s="13"/>
      <c r="D36" s="18"/>
      <c r="E36" s="36"/>
      <c r="F36" s="40" t="s">
        <v>7</v>
      </c>
      <c r="G36" s="54"/>
      <c r="H36" s="36"/>
      <c r="I36" s="14" t="str">
        <f t="shared" si="1"/>
        <v> </v>
      </c>
      <c r="J36" s="37"/>
      <c r="K36" s="38"/>
      <c r="L36" s="38"/>
      <c r="M36" s="38"/>
      <c r="N36" s="39"/>
      <c r="O36" s="59"/>
      <c r="P36" s="60"/>
      <c r="S36" s="16"/>
    </row>
    <row r="37" spans="1:19" s="17" customFormat="1" ht="14.25" customHeight="1">
      <c r="A37" s="15">
        <v>28</v>
      </c>
      <c r="B37" s="58" t="s">
        <v>27</v>
      </c>
      <c r="C37" s="13"/>
      <c r="D37" s="18"/>
      <c r="E37" s="36"/>
      <c r="F37" s="51" t="s">
        <v>7</v>
      </c>
      <c r="G37" s="48"/>
      <c r="H37" s="46"/>
      <c r="I37" s="52" t="str">
        <f>IF((D37+(E37/12))&gt;0,SUM(((D37+((E37/12)))*((D37+(E37/12)))*0.7854)/2)," ")</f>
        <v> </v>
      </c>
      <c r="J37" s="108" t="s">
        <v>28</v>
      </c>
      <c r="K37" s="109"/>
      <c r="L37" s="109"/>
      <c r="M37" s="109"/>
      <c r="N37" s="110"/>
      <c r="O37" s="59">
        <v>0.59</v>
      </c>
      <c r="P37" s="60">
        <v>0.4</v>
      </c>
      <c r="R37" s="30"/>
      <c r="S37" s="53"/>
    </row>
    <row r="38" spans="1:16" s="17" customFormat="1" ht="14.25">
      <c r="A38" s="15">
        <v>29</v>
      </c>
      <c r="B38" s="58" t="s">
        <v>27</v>
      </c>
      <c r="C38" s="13"/>
      <c r="D38" s="18"/>
      <c r="E38" s="36"/>
      <c r="F38" s="51" t="s">
        <v>7</v>
      </c>
      <c r="G38" s="49"/>
      <c r="H38" s="47"/>
      <c r="I38" s="52" t="str">
        <f>IF((D38+(E38/12))&gt;0,SUM(((D38+((E38/12)))*((D38+(E38/12)))*0.7854)/2)," ")</f>
        <v> </v>
      </c>
      <c r="J38" s="108" t="s">
        <v>28</v>
      </c>
      <c r="K38" s="109"/>
      <c r="L38" s="109"/>
      <c r="M38" s="109"/>
      <c r="N38" s="110"/>
      <c r="O38" s="59">
        <v>0.59</v>
      </c>
      <c r="P38" s="60">
        <v>0.4</v>
      </c>
    </row>
    <row r="39" spans="2:16" ht="13.5" thickBot="1">
      <c r="B39" s="17"/>
      <c r="C39" s="2"/>
      <c r="D39" s="2"/>
      <c r="E39" s="2"/>
      <c r="F39" s="2"/>
      <c r="G39" s="87" t="s">
        <v>19</v>
      </c>
      <c r="H39" s="87"/>
      <c r="I39" s="50">
        <f>SUM(I10:I38)</f>
        <v>76.16666666666667</v>
      </c>
      <c r="J39" s="3"/>
      <c r="K39" s="4"/>
      <c r="L39" s="4"/>
      <c r="M39" s="4"/>
      <c r="N39" s="4"/>
      <c r="O39" s="4"/>
      <c r="P39" s="4"/>
    </row>
    <row r="40" spans="1:22" ht="12.75">
      <c r="A40" s="9"/>
      <c r="B40" s="70" t="s">
        <v>12</v>
      </c>
      <c r="C40" s="70"/>
      <c r="D40" s="70"/>
      <c r="E40" s="70"/>
      <c r="F40" s="70"/>
      <c r="G40" s="70"/>
      <c r="H40" s="70"/>
      <c r="I40" s="103"/>
      <c r="J40" s="70"/>
      <c r="K40" s="70"/>
      <c r="L40" s="70"/>
      <c r="M40" s="70"/>
      <c r="N40" s="70"/>
      <c r="O40" s="70"/>
      <c r="P40" s="71"/>
      <c r="R40" s="68"/>
      <c r="S40" s="68"/>
      <c r="T40" s="68"/>
      <c r="U40" s="68"/>
      <c r="V40" s="68"/>
    </row>
    <row r="41" spans="1:16" ht="12.75">
      <c r="A41" s="10"/>
      <c r="B41" s="104" t="s">
        <v>4</v>
      </c>
      <c r="C41" s="76" t="s">
        <v>5</v>
      </c>
      <c r="D41" s="69" t="s">
        <v>6</v>
      </c>
      <c r="E41" s="70"/>
      <c r="F41" s="70"/>
      <c r="G41" s="70"/>
      <c r="H41" s="71"/>
      <c r="I41" s="106" t="s">
        <v>10</v>
      </c>
      <c r="J41" s="75" t="s">
        <v>9</v>
      </c>
      <c r="K41" s="76"/>
      <c r="L41" s="76"/>
      <c r="M41" s="76"/>
      <c r="N41" s="77"/>
      <c r="O41" s="100" t="s">
        <v>26</v>
      </c>
      <c r="P41" s="100" t="s">
        <v>20</v>
      </c>
    </row>
    <row r="42" spans="1:16" ht="12.75">
      <c r="A42" s="11"/>
      <c r="B42" s="105"/>
      <c r="C42" s="79"/>
      <c r="D42" s="12" t="s">
        <v>8</v>
      </c>
      <c r="E42" s="12" t="s">
        <v>0</v>
      </c>
      <c r="F42" s="40" t="s">
        <v>18</v>
      </c>
      <c r="G42" s="12" t="s">
        <v>8</v>
      </c>
      <c r="H42" s="12" t="s">
        <v>0</v>
      </c>
      <c r="I42" s="107"/>
      <c r="J42" s="78"/>
      <c r="K42" s="79"/>
      <c r="L42" s="79"/>
      <c r="M42" s="79"/>
      <c r="N42" s="80"/>
      <c r="O42" s="101"/>
      <c r="P42" s="102"/>
    </row>
    <row r="43" spans="1:19" ht="14.25">
      <c r="A43" s="41">
        <v>1</v>
      </c>
      <c r="B43" s="18"/>
      <c r="C43" s="18"/>
      <c r="D43" s="18">
        <v>3</v>
      </c>
      <c r="E43" s="36">
        <v>0</v>
      </c>
      <c r="F43" s="40" t="s">
        <v>18</v>
      </c>
      <c r="G43" s="18">
        <v>6</v>
      </c>
      <c r="H43" s="36">
        <v>8</v>
      </c>
      <c r="I43" s="14">
        <f aca="true" t="shared" si="2" ref="I43:I48">IF((D43+(E43/12))*(G43+(H43/12))&gt;0,SUM(D43+(E43/12))*(G43+(H43/12))," ")</f>
        <v>20</v>
      </c>
      <c r="J43" s="72" t="s">
        <v>31</v>
      </c>
      <c r="K43" s="73"/>
      <c r="L43" s="73"/>
      <c r="M43" s="73"/>
      <c r="N43" s="74"/>
      <c r="O43" s="18">
        <v>0.35</v>
      </c>
      <c r="P43" s="60" t="s">
        <v>23</v>
      </c>
      <c r="S43" s="16"/>
    </row>
    <row r="44" spans="1:16" ht="14.25">
      <c r="A44" s="13">
        <v>2</v>
      </c>
      <c r="B44" s="18"/>
      <c r="C44" s="18"/>
      <c r="D44" s="18"/>
      <c r="E44" s="36"/>
      <c r="F44" s="40" t="s">
        <v>18</v>
      </c>
      <c r="G44" s="18"/>
      <c r="H44" s="36"/>
      <c r="I44" s="14" t="str">
        <f t="shared" si="2"/>
        <v> </v>
      </c>
      <c r="J44" s="72"/>
      <c r="K44" s="73"/>
      <c r="L44" s="73"/>
      <c r="M44" s="73"/>
      <c r="N44" s="74"/>
      <c r="O44" s="18"/>
      <c r="P44" s="59"/>
    </row>
    <row r="45" spans="1:16" ht="14.25">
      <c r="A45" s="13">
        <v>3</v>
      </c>
      <c r="B45" s="18"/>
      <c r="C45" s="18"/>
      <c r="D45" s="18"/>
      <c r="E45" s="36"/>
      <c r="F45" s="40" t="s">
        <v>18</v>
      </c>
      <c r="G45" s="18"/>
      <c r="H45" s="36"/>
      <c r="I45" s="14" t="str">
        <f t="shared" si="2"/>
        <v> </v>
      </c>
      <c r="J45" s="72"/>
      <c r="K45" s="73"/>
      <c r="L45" s="73"/>
      <c r="M45" s="73"/>
      <c r="N45" s="74"/>
      <c r="O45" s="18"/>
      <c r="P45" s="59"/>
    </row>
    <row r="46" spans="1:16" ht="14.25">
      <c r="A46" s="13">
        <v>4</v>
      </c>
      <c r="B46" s="18"/>
      <c r="C46" s="18"/>
      <c r="D46" s="18"/>
      <c r="E46" s="36"/>
      <c r="F46" s="40" t="s">
        <v>18</v>
      </c>
      <c r="G46" s="18"/>
      <c r="H46" s="36"/>
      <c r="I46" s="14" t="str">
        <f t="shared" si="2"/>
        <v> </v>
      </c>
      <c r="J46" s="72"/>
      <c r="K46" s="73"/>
      <c r="L46" s="73"/>
      <c r="M46" s="73"/>
      <c r="N46" s="74"/>
      <c r="O46" s="18"/>
      <c r="P46" s="18"/>
    </row>
    <row r="47" spans="1:16" ht="14.25">
      <c r="A47" s="13">
        <v>5</v>
      </c>
      <c r="B47" s="18"/>
      <c r="C47" s="18"/>
      <c r="D47" s="18"/>
      <c r="E47" s="36"/>
      <c r="F47" s="40" t="s">
        <v>18</v>
      </c>
      <c r="G47" s="18"/>
      <c r="H47" s="36"/>
      <c r="I47" s="14" t="str">
        <f t="shared" si="2"/>
        <v> </v>
      </c>
      <c r="J47" s="72"/>
      <c r="K47" s="73"/>
      <c r="L47" s="73"/>
      <c r="M47" s="73"/>
      <c r="N47" s="74"/>
      <c r="O47" s="18"/>
      <c r="P47" s="18"/>
    </row>
    <row r="48" spans="1:16" ht="14.25">
      <c r="A48" s="13">
        <v>6</v>
      </c>
      <c r="B48" s="18"/>
      <c r="C48" s="18"/>
      <c r="D48" s="18"/>
      <c r="E48" s="36"/>
      <c r="F48" s="40" t="s">
        <v>18</v>
      </c>
      <c r="G48" s="18"/>
      <c r="H48" s="36"/>
      <c r="I48" s="14" t="str">
        <f t="shared" si="2"/>
        <v> </v>
      </c>
      <c r="J48" s="72"/>
      <c r="K48" s="73"/>
      <c r="L48" s="73"/>
      <c r="M48" s="73"/>
      <c r="N48" s="74"/>
      <c r="O48" s="18"/>
      <c r="P48" s="18"/>
    </row>
    <row r="49" spans="2:16" ht="13.5" thickBot="1">
      <c r="B49" s="17"/>
      <c r="C49" s="17"/>
      <c r="D49" s="17"/>
      <c r="E49" s="17"/>
      <c r="F49" s="17"/>
      <c r="G49" s="86" t="s">
        <v>19</v>
      </c>
      <c r="H49" s="86"/>
      <c r="I49" s="19">
        <f>SUM(I43:I48)</f>
        <v>20</v>
      </c>
      <c r="J49" s="42"/>
      <c r="K49" s="42"/>
      <c r="L49" s="42"/>
      <c r="M49" s="42"/>
      <c r="N49" s="42"/>
      <c r="O49" s="17"/>
      <c r="P49" s="17"/>
    </row>
    <row r="50" spans="2:18" ht="14.25" customHeight="1" thickBot="1">
      <c r="B50" s="17"/>
      <c r="C50" s="17"/>
      <c r="D50" s="17"/>
      <c r="E50" s="17"/>
      <c r="F50" s="17"/>
      <c r="G50" s="43"/>
      <c r="H50" s="43"/>
      <c r="I50" s="20">
        <f>I39+I49</f>
        <v>96.16666666666667</v>
      </c>
      <c r="J50" s="94" t="s">
        <v>17</v>
      </c>
      <c r="K50" s="94"/>
      <c r="L50" s="94"/>
      <c r="M50" s="94"/>
      <c r="N50" s="94"/>
      <c r="O50" s="17"/>
      <c r="P50" s="17"/>
      <c r="R50" s="21"/>
    </row>
    <row r="51" spans="2:16" ht="6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 ht="12.75">
      <c r="B52" s="22"/>
      <c r="C52" s="23"/>
      <c r="D52" s="23"/>
      <c r="E52" s="23"/>
      <c r="F52" s="23"/>
      <c r="G52" s="23"/>
      <c r="H52" s="23"/>
      <c r="I52" s="23" t="s">
        <v>14</v>
      </c>
      <c r="J52" s="23"/>
      <c r="K52" s="23"/>
      <c r="L52" s="23"/>
      <c r="M52" s="23"/>
      <c r="N52" s="23"/>
      <c r="O52" s="24"/>
      <c r="P52" s="17"/>
    </row>
    <row r="53" spans="2:16" ht="13.5" thickBot="1">
      <c r="B53" s="95"/>
      <c r="C53" s="62"/>
      <c r="D53" s="81" t="s">
        <v>15</v>
      </c>
      <c r="E53" s="81"/>
      <c r="F53" s="81"/>
      <c r="G53" s="81"/>
      <c r="H53" s="63"/>
      <c r="I53" s="62"/>
      <c r="J53" s="81" t="s">
        <v>24</v>
      </c>
      <c r="K53" s="81"/>
      <c r="L53" s="25">
        <v>0</v>
      </c>
      <c r="M53" s="26" t="s">
        <v>16</v>
      </c>
      <c r="N53" s="26"/>
      <c r="O53" s="27"/>
      <c r="P53" s="17"/>
    </row>
    <row r="54" spans="2:16" ht="12.75">
      <c r="B54" s="28"/>
      <c r="C54" s="29"/>
      <c r="D54" s="29"/>
      <c r="E54" s="29"/>
      <c r="F54" s="82"/>
      <c r="G54" s="82"/>
      <c r="H54" s="82"/>
      <c r="I54" s="29"/>
      <c r="J54" s="29"/>
      <c r="K54" s="29"/>
      <c r="L54" s="29"/>
      <c r="M54" s="29"/>
      <c r="N54" s="29"/>
      <c r="O54" s="27"/>
      <c r="P54" s="17"/>
    </row>
    <row r="55" spans="2:16" ht="12" customHeight="1" thickBot="1">
      <c r="B55" s="28"/>
      <c r="C55" s="29"/>
      <c r="D55" s="29"/>
      <c r="E55" s="29"/>
      <c r="F55" s="90">
        <f>$B53+$H53+$L53</f>
        <v>0</v>
      </c>
      <c r="G55" s="90"/>
      <c r="H55" s="90"/>
      <c r="I55" s="26" t="s">
        <v>21</v>
      </c>
      <c r="J55" s="17"/>
      <c r="K55" s="26"/>
      <c r="L55" s="30"/>
      <c r="M55" s="31" t="e">
        <f>I50/F55*100</f>
        <v>#DIV/0!</v>
      </c>
      <c r="N55" s="1" t="s">
        <v>25</v>
      </c>
      <c r="O55" s="27"/>
      <c r="P55" s="17"/>
    </row>
    <row r="56" spans="2:16" ht="9" customHeight="1">
      <c r="B56" s="32"/>
      <c r="C56" s="33"/>
      <c r="D56" s="33"/>
      <c r="E56" s="33"/>
      <c r="F56" s="33"/>
      <c r="G56" s="33"/>
      <c r="H56" s="33"/>
      <c r="I56" s="33"/>
      <c r="J56" s="34"/>
      <c r="K56" s="34"/>
      <c r="L56" s="33"/>
      <c r="M56" s="33"/>
      <c r="N56" s="33"/>
      <c r="O56" s="35"/>
      <c r="P56" s="17"/>
    </row>
    <row r="57" spans="2:16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</sheetData>
  <mergeCells count="68">
    <mergeCell ref="I8:I9"/>
    <mergeCell ref="J8:N9"/>
    <mergeCell ref="J28:N28"/>
    <mergeCell ref="J29:N29"/>
    <mergeCell ref="J11:N11"/>
    <mergeCell ref="J27:N27"/>
    <mergeCell ref="J21:N21"/>
    <mergeCell ref="J22:N22"/>
    <mergeCell ref="J23:N23"/>
    <mergeCell ref="J26:N26"/>
    <mergeCell ref="J32:N32"/>
    <mergeCell ref="J37:N37"/>
    <mergeCell ref="J38:N38"/>
    <mergeCell ref="J30:N30"/>
    <mergeCell ref="J33:N33"/>
    <mergeCell ref="P8:P9"/>
    <mergeCell ref="O41:O42"/>
    <mergeCell ref="P41:P42"/>
    <mergeCell ref="J12:N12"/>
    <mergeCell ref="B40:P40"/>
    <mergeCell ref="B41:B42"/>
    <mergeCell ref="C41:C42"/>
    <mergeCell ref="I41:I42"/>
    <mergeCell ref="J31:N31"/>
    <mergeCell ref="J20:N20"/>
    <mergeCell ref="B1:P1"/>
    <mergeCell ref="B2:P2"/>
    <mergeCell ref="B7:P7"/>
    <mergeCell ref="J17:N17"/>
    <mergeCell ref="O8:O9"/>
    <mergeCell ref="B4:D4"/>
    <mergeCell ref="B5:D5"/>
    <mergeCell ref="D8:H8"/>
    <mergeCell ref="J10:N10"/>
    <mergeCell ref="B8:B9"/>
    <mergeCell ref="J18:N18"/>
    <mergeCell ref="J24:N24"/>
    <mergeCell ref="J25:N25"/>
    <mergeCell ref="J13:N13"/>
    <mergeCell ref="J19:N19"/>
    <mergeCell ref="J14:N14"/>
    <mergeCell ref="J15:N15"/>
    <mergeCell ref="J16:N16"/>
    <mergeCell ref="C8:C9"/>
    <mergeCell ref="F55:H55"/>
    <mergeCell ref="B3:D3"/>
    <mergeCell ref="E3:P3"/>
    <mergeCell ref="E5:L5"/>
    <mergeCell ref="N5:P5"/>
    <mergeCell ref="J50:N50"/>
    <mergeCell ref="B53:C53"/>
    <mergeCell ref="H53:I53"/>
    <mergeCell ref="D53:G53"/>
    <mergeCell ref="J53:K53"/>
    <mergeCell ref="F54:H54"/>
    <mergeCell ref="J34:N34"/>
    <mergeCell ref="J35:N35"/>
    <mergeCell ref="G49:H49"/>
    <mergeCell ref="G39:H39"/>
    <mergeCell ref="J45:N45"/>
    <mergeCell ref="J48:N48"/>
    <mergeCell ref="J46:N46"/>
    <mergeCell ref="J47:N47"/>
    <mergeCell ref="R40:V40"/>
    <mergeCell ref="D41:H41"/>
    <mergeCell ref="J44:N44"/>
    <mergeCell ref="J41:N42"/>
    <mergeCell ref="J43:N43"/>
  </mergeCells>
  <printOptions/>
  <pageMargins left="0.5" right="0.32" top="0.25" bottom="0" header="0.14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InspectionTech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G. Summers</dc:creator>
  <cp:keywords/>
  <dc:description/>
  <cp:lastModifiedBy>Terry Brewer</cp:lastModifiedBy>
  <cp:lastPrinted>2002-07-25T19:43:12Z</cp:lastPrinted>
  <dcterms:created xsi:type="dcterms:W3CDTF">2002-07-18T23:42:56Z</dcterms:created>
  <dcterms:modified xsi:type="dcterms:W3CDTF">2003-04-22T04:21:02Z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-1767082045</vt:i4>
  </property>
  <property fmtid="{D5CDD505-2E9C-101B-9397-08002B2CF9AE}" pid="3" name="_EmailSubject">
    <vt:lpwstr>Southlake Energy Items</vt:lpwstr>
  </property>
  <property fmtid="{D5CDD505-2E9C-101B-9397-08002B2CF9AE}" pid="4" name="_AuthorEmail">
    <vt:lpwstr>CBloomberg@ci.southlake.tx.us</vt:lpwstr>
  </property>
  <property fmtid="{D5CDD505-2E9C-101B-9397-08002B2CF9AE}" pid="5" name="_AuthorEmailDisplayName">
    <vt:lpwstr>Charles Bloomberg</vt:lpwstr>
  </property>
  <property fmtid="{D5CDD505-2E9C-101B-9397-08002B2CF9AE}" pid="6" name="_ReviewingToolsShownOnce">
    <vt:lpwstr/>
  </property>
</Properties>
</file>